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\Desktop\asad hosiny\نهایی\"/>
    </mc:Choice>
  </mc:AlternateContent>
  <bookViews>
    <workbookView showSheetTabs="0" xWindow="360" yWindow="435" windowWidth="19875" windowHeight="8220"/>
  </bookViews>
  <sheets>
    <sheet name="داده ورودی" sheetId="3" r:id="rId1"/>
    <sheet name="HCI" sheetId="2" r:id="rId2"/>
  </sheets>
  <calcPr calcId="162913"/>
</workbook>
</file>

<file path=xl/calcChain.xml><?xml version="1.0" encoding="utf-8"?>
<calcChain xmlns="http://schemas.openxmlformats.org/spreadsheetml/2006/main">
  <c r="D1048536" i="2" l="1"/>
  <c r="E1048536" i="2"/>
  <c r="F1048536" i="2"/>
  <c r="G1048536" i="2"/>
  <c r="H1048536" i="2"/>
  <c r="I1048536" i="2"/>
  <c r="J1048536" i="2"/>
  <c r="K1048536" i="2"/>
  <c r="L1048536" i="2"/>
  <c r="M1048536" i="2"/>
  <c r="N1048536" i="2"/>
  <c r="O1048536" i="2"/>
  <c r="D1048537" i="2"/>
  <c r="E1048537" i="2"/>
  <c r="F1048537" i="2"/>
  <c r="G1048537" i="2"/>
  <c r="H1048537" i="2"/>
  <c r="I1048537" i="2"/>
  <c r="J1048537" i="2"/>
  <c r="K1048537" i="2"/>
  <c r="L1048537" i="2"/>
  <c r="M1048537" i="2"/>
  <c r="N1048537" i="2"/>
  <c r="O1048537" i="2"/>
  <c r="D1048538" i="2"/>
  <c r="E1048538" i="2"/>
  <c r="F1048538" i="2"/>
  <c r="G1048538" i="2"/>
  <c r="H1048538" i="2"/>
  <c r="I1048538" i="2"/>
  <c r="J1048538" i="2"/>
  <c r="K1048538" i="2"/>
  <c r="L1048538" i="2"/>
  <c r="M1048538" i="2"/>
  <c r="N1048538" i="2"/>
  <c r="O1048538" i="2"/>
  <c r="D1048539" i="2"/>
  <c r="D1048540" i="2" s="1"/>
  <c r="E1048539" i="2"/>
  <c r="E1048540" i="2" s="1"/>
  <c r="F1048539" i="2"/>
  <c r="F1048540" i="2" s="1"/>
  <c r="G1048539" i="2"/>
  <c r="G1048540" i="2" s="1"/>
  <c r="H1048539" i="2"/>
  <c r="H1048540" i="2" s="1"/>
  <c r="I1048539" i="2"/>
  <c r="I1048540" i="2" s="1"/>
  <c r="J1048539" i="2"/>
  <c r="J1048540" i="2" s="1"/>
  <c r="K1048539" i="2"/>
  <c r="K1048540" i="2" s="1"/>
  <c r="L1048539" i="2"/>
  <c r="L1048540" i="2" s="1"/>
  <c r="M1048539" i="2"/>
  <c r="M1048540" i="2" s="1"/>
  <c r="N1048539" i="2"/>
  <c r="N1048540" i="2" s="1"/>
  <c r="O1048539" i="2"/>
  <c r="O1048540" i="2" s="1"/>
  <c r="O1048542" i="2" l="1"/>
  <c r="N1048542" i="2"/>
  <c r="M1048542" i="2"/>
  <c r="L1048542" i="2"/>
  <c r="K1048542" i="2"/>
  <c r="J1048542" i="2"/>
  <c r="I1048542" i="2"/>
  <c r="H1048542" i="2"/>
  <c r="G1048542" i="2"/>
  <c r="F1048542" i="2"/>
  <c r="E1048542" i="2"/>
  <c r="D1048542" i="2"/>
  <c r="C10" i="2" s="1"/>
  <c r="O1048541" i="2"/>
  <c r="N1048541" i="2"/>
  <c r="M1048541" i="2"/>
  <c r="L1048541" i="2"/>
  <c r="K1048541" i="2"/>
  <c r="J1048541" i="2"/>
  <c r="I1048541" i="2"/>
  <c r="H1048541" i="2"/>
  <c r="G1048541" i="2"/>
  <c r="F1048541" i="2"/>
  <c r="E1048541" i="2"/>
  <c r="D1048541" i="2"/>
  <c r="C9" i="2"/>
  <c r="D6" i="2" l="1"/>
  <c r="E6" i="2"/>
  <c r="F6" i="2"/>
  <c r="G6" i="2"/>
  <c r="G7" i="2" s="1"/>
  <c r="H6" i="2"/>
  <c r="I6" i="2"/>
  <c r="I7" i="2" s="1"/>
  <c r="J6" i="2"/>
  <c r="J7" i="2" s="1"/>
  <c r="K6" i="2"/>
  <c r="K7" i="2" s="1"/>
  <c r="L6" i="2"/>
  <c r="M6" i="2"/>
  <c r="N6" i="2"/>
  <c r="N7" i="2" s="1"/>
  <c r="C6" i="2"/>
  <c r="C7" i="2" s="1"/>
  <c r="D7" i="2"/>
  <c r="E7" i="2"/>
  <c r="F7" i="2"/>
  <c r="H7" i="2"/>
  <c r="L7" i="2"/>
  <c r="M7" i="2"/>
  <c r="G10" i="2" l="1"/>
  <c r="H10" i="2"/>
  <c r="I10" i="2"/>
  <c r="J10" i="2"/>
  <c r="K10" i="2"/>
  <c r="F10" i="2"/>
  <c r="D10" i="2"/>
  <c r="E10" i="2"/>
  <c r="L10" i="2"/>
  <c r="M10" i="2"/>
  <c r="N10" i="2"/>
  <c r="G8" i="2"/>
  <c r="H8" i="2"/>
  <c r="I8" i="2"/>
  <c r="J8" i="2"/>
  <c r="K8" i="2"/>
  <c r="F8" i="2"/>
  <c r="D8" i="2"/>
  <c r="E8" i="2"/>
  <c r="L8" i="2"/>
  <c r="M8" i="2"/>
  <c r="N8" i="2"/>
  <c r="C8" i="2"/>
  <c r="D9" i="2"/>
  <c r="E9" i="2"/>
  <c r="F9" i="2"/>
  <c r="G9" i="2"/>
  <c r="H9" i="2"/>
  <c r="I9" i="2"/>
  <c r="J9" i="2"/>
  <c r="K9" i="2"/>
  <c r="L9" i="2"/>
  <c r="M9" i="2"/>
  <c r="N9" i="2"/>
  <c r="C11" i="2" l="1"/>
  <c r="C12" i="2" s="1"/>
  <c r="E11" i="2"/>
  <c r="E12" i="2" s="1"/>
  <c r="J11" i="2"/>
  <c r="J12" i="2" s="1"/>
  <c r="N11" i="2"/>
  <c r="N12" i="2" s="1"/>
  <c r="I11" i="2"/>
  <c r="I12" i="2" s="1"/>
  <c r="M11" i="2"/>
  <c r="M12" i="2" s="1"/>
  <c r="F11" i="2"/>
  <c r="F12" i="2" s="1"/>
  <c r="H11" i="2"/>
  <c r="H12" i="2" s="1"/>
  <c r="D11" i="2"/>
  <c r="D12" i="2" s="1"/>
  <c r="L11" i="2"/>
  <c r="L12" i="2" s="1"/>
  <c r="K11" i="2"/>
  <c r="K12" i="2" s="1"/>
  <c r="G11" i="2"/>
  <c r="G12" i="2" s="1"/>
</calcChain>
</file>

<file path=xl/sharedStrings.xml><?xml version="1.0" encoding="utf-8"?>
<sst xmlns="http://schemas.openxmlformats.org/spreadsheetml/2006/main" count="56" uniqueCount="39">
  <si>
    <t>MAY</t>
  </si>
  <si>
    <t>DEC</t>
  </si>
  <si>
    <t>NOV</t>
  </si>
  <si>
    <t>OCT</t>
  </si>
  <si>
    <t>SEP</t>
  </si>
  <si>
    <t>AUG</t>
  </si>
  <si>
    <t>APR</t>
  </si>
  <si>
    <t>MAR</t>
  </si>
  <si>
    <t>FEB</t>
  </si>
  <si>
    <t>JAN</t>
  </si>
  <si>
    <t>JUN</t>
  </si>
  <si>
    <t>JUL</t>
  </si>
  <si>
    <t>حداکثر دما</t>
  </si>
  <si>
    <t>متوسط رطوبت نسبی</t>
  </si>
  <si>
    <t>بارش</t>
  </si>
  <si>
    <t>باد (نات)</t>
  </si>
  <si>
    <t>ساعات افتابی روزانه</t>
  </si>
  <si>
    <t>باد( کیلومتر بر ساعت)</t>
  </si>
  <si>
    <t>بارش روزانه</t>
  </si>
  <si>
    <t>A</t>
  </si>
  <si>
    <t>TC شرطی</t>
  </si>
  <si>
    <t>شاخص دمای موثر</t>
  </si>
  <si>
    <t>ارزش توصیفی hci</t>
  </si>
  <si>
    <t xml:space="preserve">W </t>
  </si>
  <si>
    <t>p</t>
  </si>
  <si>
    <t xml:space="preserve">ضریب نهایی </t>
  </si>
  <si>
    <t/>
  </si>
  <si>
    <t>ژانویه</t>
  </si>
  <si>
    <t>فبریه</t>
  </si>
  <si>
    <t>مارس</t>
  </si>
  <si>
    <t>آوریل</t>
  </si>
  <si>
    <t>می</t>
  </si>
  <si>
    <t>ژوئن</t>
  </si>
  <si>
    <t>جولای</t>
  </si>
  <si>
    <t>آگوست</t>
  </si>
  <si>
    <t>سپتامبر</t>
  </si>
  <si>
    <t>اکتبر</t>
  </si>
  <si>
    <t>نوامبر</t>
  </si>
  <si>
    <t>دسامبر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</si>
</sst>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2"/>
      <name val="B Zar"/>
      <charset val="178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sz val="16"/>
      <color theme="1"/>
      <name val="Zar-s"/>
    </font>
    <font>
      <sz val="1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2" fontId="0" fillId="0" borderId="0"/>
  </cellStyleXfs>
  <cellXfs count="31">
    <xf numFmtId="2" fontId="0" fillId="0" borderId="0" xfId="0"/>
    <xf numFmtId="2" fontId="0" fillId="0" borderId="7" xfId="0" applyFill="1" applyBorder="1" applyAlignment="1">
      <alignment horizontal="center" vertical="center"/>
    </xf>
    <xf numFmtId="2" fontId="0" fillId="0" borderId="3" xfId="0" applyFill="1" applyBorder="1" applyAlignment="1">
      <alignment horizontal="center" vertical="center"/>
    </xf>
    <xf numFmtId="2" fontId="0" fillId="0" borderId="4" xfId="0" applyFill="1" applyBorder="1" applyAlignment="1">
      <alignment horizontal="center" vertical="center"/>
    </xf>
    <xf numFmtId="2" fontId="0" fillId="0" borderId="2" xfId="0" applyFill="1" applyBorder="1" applyAlignment="1">
      <alignment horizontal="center" vertical="center"/>
    </xf>
    <xf numFmtId="2" fontId="0" fillId="0" borderId="5" xfId="0" applyFill="1" applyBorder="1" applyAlignment="1">
      <alignment horizontal="center" vertical="center"/>
    </xf>
    <xf numFmtId="2" fontId="0" fillId="0" borderId="9" xfId="0" applyFill="1" applyBorder="1" applyAlignment="1">
      <alignment horizontal="center" vertical="center"/>
    </xf>
    <xf numFmtId="2" fontId="0" fillId="0" borderId="6" xfId="0" applyFill="1" applyBorder="1" applyAlignment="1">
      <alignment horizontal="center" vertical="center"/>
    </xf>
    <xf numFmtId="2" fontId="0" fillId="0" borderId="8" xfId="0" applyFill="1" applyBorder="1" applyAlignment="1">
      <alignment horizontal="center" vertical="center"/>
    </xf>
    <xf numFmtId="2" fontId="0" fillId="0" borderId="13" xfId="0" applyFill="1" applyBorder="1" applyAlignment="1">
      <alignment horizontal="center" vertical="center"/>
    </xf>
    <xf numFmtId="2" fontId="0" fillId="0" borderId="11" xfId="0" applyFill="1" applyBorder="1" applyAlignment="1">
      <alignment horizontal="center" vertical="center"/>
    </xf>
    <xf numFmtId="2" fontId="0" fillId="0" borderId="12" xfId="0" applyFill="1" applyBorder="1" applyAlignment="1">
      <alignment horizontal="center" vertical="center"/>
    </xf>
    <xf numFmtId="2" fontId="0" fillId="0" borderId="10" xfId="0" applyFill="1" applyBorder="1" applyAlignment="1">
      <alignment horizontal="center" vertical="center"/>
    </xf>
    <xf numFmtId="2" fontId="0" fillId="2" borderId="0" xfId="0" applyFill="1"/>
    <xf numFmtId="2" fontId="1" fillId="3" borderId="3" xfId="0" applyFont="1" applyFill="1" applyBorder="1"/>
    <xf numFmtId="2" fontId="3" fillId="3" borderId="3" xfId="0" applyFont="1" applyFill="1" applyBorder="1" applyAlignment="1">
      <alignment horizontal="center" vertical="center"/>
    </xf>
    <xf numFmtId="2" fontId="3" fillId="3" borderId="2" xfId="0" applyFont="1" applyFill="1" applyBorder="1" applyAlignment="1">
      <alignment horizontal="center" vertical="center"/>
    </xf>
    <xf numFmtId="2" fontId="3" fillId="3" borderId="9" xfId="0" applyFont="1" applyFill="1" applyBorder="1" applyAlignment="1">
      <alignment horizontal="center" vertical="center"/>
    </xf>
    <xf numFmtId="2" fontId="2" fillId="2" borderId="0" xfId="0" applyFont="1" applyFill="1" applyProtection="1">
      <protection hidden="1"/>
    </xf>
    <xf numFmtId="2" fontId="4" fillId="3" borderId="2" xfId="0" quotePrefix="1" applyFont="1" applyFill="1" applyBorder="1" applyAlignment="1" applyProtection="1">
      <alignment horizontal="center" vertical="center"/>
      <protection hidden="1"/>
    </xf>
    <xf numFmtId="1" fontId="5" fillId="3" borderId="2" xfId="0" applyNumberFormat="1" applyFont="1" applyFill="1" applyBorder="1" applyAlignment="1" applyProtection="1">
      <alignment horizontal="center" vertical="center"/>
      <protection hidden="1"/>
    </xf>
    <xf numFmtId="2" fontId="4" fillId="3" borderId="2" xfId="0" applyFont="1" applyFill="1" applyBorder="1" applyAlignment="1" applyProtection="1">
      <alignment horizontal="center" vertical="center"/>
      <protection hidden="1"/>
    </xf>
    <xf numFmtId="2" fontId="6" fillId="0" borderId="2" xfId="0" applyFont="1" applyFill="1" applyBorder="1" applyAlignment="1" applyProtection="1">
      <alignment horizontal="center" vertical="center"/>
      <protection hidden="1"/>
    </xf>
    <xf numFmtId="1" fontId="6" fillId="0" borderId="2" xfId="0" applyNumberFormat="1" applyFont="1" applyFill="1" applyBorder="1" applyAlignment="1" applyProtection="1">
      <alignment horizontal="center" vertical="center"/>
      <protection hidden="1"/>
    </xf>
    <xf numFmtId="2" fontId="5" fillId="0" borderId="2" xfId="0" applyFont="1" applyFill="1" applyBorder="1" applyAlignment="1" applyProtection="1">
      <alignment horizontal="center" vertical="center"/>
      <protection hidden="1"/>
    </xf>
    <xf numFmtId="2" fontId="2" fillId="2" borderId="1" xfId="0" applyFont="1" applyFill="1" applyBorder="1" applyProtection="1">
      <protection hidden="1"/>
    </xf>
    <xf numFmtId="2" fontId="7" fillId="3" borderId="7" xfId="0" applyFont="1" applyFill="1" applyBorder="1" applyAlignment="1">
      <alignment horizontal="center" vertical="center"/>
    </xf>
    <xf numFmtId="2" fontId="7" fillId="3" borderId="3" xfId="0" applyFont="1" applyFill="1" applyBorder="1" applyAlignment="1">
      <alignment horizontal="center" vertical="center"/>
    </xf>
    <xf numFmtId="2" fontId="7" fillId="3" borderId="4" xfId="0" applyFont="1" applyFill="1" applyBorder="1" applyAlignment="1">
      <alignment horizontal="center" vertical="center"/>
    </xf>
    <xf numFmtId="2" fontId="7" fillId="3" borderId="2" xfId="0" applyFont="1" applyFill="1" applyBorder="1" applyAlignment="1">
      <alignment horizontal="center" vertical="center"/>
    </xf>
    <xf numFmtId="2" fontId="7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HCI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583;&#1575;&#1583;&#1607; &#1608;&#1585;&#1608;&#1583;&#1740;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19050</xdr:rowOff>
    </xdr:from>
    <xdr:ext cx="1560299" cy="315920"/>
    <xdr:sp macro="" textlink="">
      <xdr:nvSpPr>
        <xdr:cNvPr id="7" name="TextBox 6"/>
        <xdr:cNvSpPr txBox="1"/>
      </xdr:nvSpPr>
      <xdr:spPr>
        <a:xfrm>
          <a:off x="3819525" y="19050"/>
          <a:ext cx="1560299" cy="3159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a-IR" sz="1100" b="1">
              <a:cs typeface="B Nazanin" panose="00000400000000000000" pitchFamily="2" charset="-78"/>
            </a:rPr>
            <a:t>داده</a:t>
          </a:r>
          <a:r>
            <a:rPr lang="fa-IR" sz="1100" b="1" baseline="0">
              <a:cs typeface="B Nazanin" panose="00000400000000000000" pitchFamily="2" charset="-78"/>
            </a:rPr>
            <a:t> های ورودی را وارد کنید</a:t>
          </a:r>
          <a:endParaRPr lang="en-US" sz="1100" b="1">
            <a:cs typeface="B Nazanin" panose="00000400000000000000" pitchFamily="2" charset="-78"/>
          </a:endParaRPr>
        </a:p>
      </xdr:txBody>
    </xdr:sp>
    <xdr:clientData/>
  </xdr:oneCellAnchor>
  <xdr:twoCellAnchor>
    <xdr:from>
      <xdr:col>4</xdr:col>
      <xdr:colOff>314325</xdr:colOff>
      <xdr:row>10</xdr:row>
      <xdr:rowOff>123825</xdr:rowOff>
    </xdr:from>
    <xdr:to>
      <xdr:col>9</xdr:col>
      <xdr:colOff>66675</xdr:colOff>
      <xdr:row>13</xdr:row>
      <xdr:rowOff>38100</xdr:rowOff>
    </xdr:to>
    <xdr:sp macro="" textlink="">
      <xdr:nvSpPr>
        <xdr:cNvPr id="8" name="Rounded Rectangle 7">
          <a:hlinkClick xmlns:r="http://schemas.openxmlformats.org/officeDocument/2006/relationships" r:id="rId1"/>
        </xdr:cNvPr>
        <xdr:cNvSpPr/>
      </xdr:nvSpPr>
      <xdr:spPr>
        <a:xfrm>
          <a:off x="3143250" y="2495550"/>
          <a:ext cx="2867025" cy="400050"/>
        </a:xfrm>
        <a:prstGeom prst="roundRect">
          <a:avLst/>
        </a:prstGeom>
        <a:gradFill rotWithShape="1">
          <a:gsLst>
            <a:gs pos="0">
              <a:sysClr val="windowText" lastClr="000000">
                <a:tint val="50000"/>
                <a:satMod val="300000"/>
              </a:sysClr>
            </a:gs>
            <a:gs pos="35000">
              <a:sysClr val="windowText" lastClr="000000">
                <a:tint val="37000"/>
                <a:satMod val="300000"/>
              </a:sysClr>
            </a:gs>
            <a:gs pos="100000">
              <a:sysClr val="windowText" lastClr="000000">
                <a:tint val="15000"/>
                <a:satMod val="350000"/>
              </a:sysClr>
            </a:gs>
          </a:gsLst>
          <a:lin ang="16200000" scaled="1"/>
        </a:gradFill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1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B Nazanin" panose="00000400000000000000" pitchFamily="2" charset="-78"/>
            </a:rPr>
            <a:t>محاسبه شاخص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152829</xdr:colOff>
      <xdr:row>0</xdr:row>
      <xdr:rowOff>134470</xdr:rowOff>
    </xdr:from>
    <xdr:ext cx="1596143" cy="414617"/>
    <xdr:sp macro="" textlink="">
      <xdr:nvSpPr>
        <xdr:cNvPr id="6" name="TextBox 5"/>
        <xdr:cNvSpPr txBox="1"/>
      </xdr:nvSpPr>
      <xdr:spPr>
        <a:xfrm>
          <a:off x="4209358" y="134470"/>
          <a:ext cx="1596143" cy="414617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none" rtlCol="0" anchor="t">
          <a:noAutofit/>
        </a:bodyPr>
        <a:lstStyle/>
        <a:p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Arial" panose="020B0604020202020204" pitchFamily="34" charset="0"/>
            </a:rPr>
            <a:t>محاسبه شاخص 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Arial" panose="020B0604020202020204" pitchFamily="34" charset="0"/>
            </a:rPr>
            <a:t>HCI</a:t>
          </a:r>
          <a:endParaRPr kumimoji="0" lang="en-US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twoCellAnchor>
    <xdr:from>
      <xdr:col>10</xdr:col>
      <xdr:colOff>560295</xdr:colOff>
      <xdr:row>0</xdr:row>
      <xdr:rowOff>56029</xdr:rowOff>
    </xdr:from>
    <xdr:to>
      <xdr:col>14</xdr:col>
      <xdr:colOff>123265</xdr:colOff>
      <xdr:row>2</xdr:row>
      <xdr:rowOff>142314</xdr:rowOff>
    </xdr:to>
    <xdr:sp macro="" textlink="">
      <xdr:nvSpPr>
        <xdr:cNvPr id="8" name="Rounded Rectangle 7">
          <a:hlinkClick xmlns:r="http://schemas.openxmlformats.org/officeDocument/2006/relationships" r:id="rId1"/>
        </xdr:cNvPr>
        <xdr:cNvSpPr/>
      </xdr:nvSpPr>
      <xdr:spPr>
        <a:xfrm>
          <a:off x="7104530" y="56029"/>
          <a:ext cx="1983441" cy="400050"/>
        </a:xfrm>
        <a:prstGeom prst="roundRect">
          <a:avLst/>
        </a:prstGeom>
        <a:gradFill rotWithShape="1">
          <a:gsLst>
            <a:gs pos="0">
              <a:sysClr val="windowText" lastClr="000000">
                <a:tint val="50000"/>
                <a:satMod val="300000"/>
              </a:sysClr>
            </a:gs>
            <a:gs pos="35000">
              <a:sysClr val="windowText" lastClr="000000">
                <a:tint val="37000"/>
                <a:satMod val="300000"/>
              </a:sysClr>
            </a:gs>
            <a:gs pos="100000">
              <a:sysClr val="windowText" lastClr="000000">
                <a:tint val="15000"/>
                <a:satMod val="350000"/>
              </a:sysClr>
            </a:gs>
          </a:gsLst>
          <a:lin ang="16200000" scaled="1"/>
        </a:gradFill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1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B Nazanin" panose="00000400000000000000" pitchFamily="2" charset="-78"/>
            </a:rPr>
            <a:t>برگشت به ورودی داده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9"/>
  <sheetViews>
    <sheetView showGridLines="0" tabSelected="1" workbookViewId="0"/>
  </sheetViews>
  <sheetFormatPr defaultRowHeight="12.75" x14ac:dyDescent="0.2"/>
  <cols>
    <col min="1" max="1" width="9" style="13" customWidth="1"/>
    <col min="2" max="2" width="15.140625" style="13" customWidth="1"/>
    <col min="3" max="6" width="9.140625" style="13"/>
    <col min="7" max="7" width="10.140625" style="13" customWidth="1"/>
    <col min="8" max="16384" width="9.140625" style="13"/>
  </cols>
  <sheetData>
    <row r="3" spans="2:14" ht="13.5" thickBot="1" x14ac:dyDescent="0.25"/>
    <row r="4" spans="2:14" ht="22.5" customHeight="1" thickBot="1" x14ac:dyDescent="0.25">
      <c r="B4" s="14"/>
      <c r="C4" s="26" t="s">
        <v>27</v>
      </c>
      <c r="D4" s="27" t="s">
        <v>28</v>
      </c>
      <c r="E4" s="28" t="s">
        <v>29</v>
      </c>
      <c r="F4" s="28" t="s">
        <v>30</v>
      </c>
      <c r="G4" s="28" t="s">
        <v>31</v>
      </c>
      <c r="H4" s="29" t="s">
        <v>32</v>
      </c>
      <c r="I4" s="29" t="s">
        <v>33</v>
      </c>
      <c r="J4" s="29" t="s">
        <v>34</v>
      </c>
      <c r="K4" s="27" t="s">
        <v>35</v>
      </c>
      <c r="L4" s="28" t="s">
        <v>36</v>
      </c>
      <c r="M4" s="29" t="s">
        <v>37</v>
      </c>
      <c r="N4" s="30" t="s">
        <v>38</v>
      </c>
    </row>
    <row r="5" spans="2:14" ht="22.5" customHeight="1" thickBot="1" x14ac:dyDescent="0.25">
      <c r="B5" s="15" t="s">
        <v>12</v>
      </c>
      <c r="C5" s="1">
        <v>4.4107262569832502</v>
      </c>
      <c r="D5" s="2">
        <v>7.0575645756457597</v>
      </c>
      <c r="E5" s="3">
        <v>11.893868450390199</v>
      </c>
      <c r="F5" s="3">
        <v>17.248275862068901</v>
      </c>
      <c r="G5" s="3">
        <v>23.068191964285699</v>
      </c>
      <c r="H5" s="3">
        <v>29.086620530565199</v>
      </c>
      <c r="I5" s="4">
        <v>31.836859688196</v>
      </c>
      <c r="J5" s="5">
        <v>30.863697104677101</v>
      </c>
      <c r="K5" s="4">
        <v>27.236836027713601</v>
      </c>
      <c r="L5" s="5">
        <v>20.9621380846325</v>
      </c>
      <c r="M5" s="6">
        <v>13.1476409666283</v>
      </c>
      <c r="N5" s="7">
        <v>8.0406703910614592</v>
      </c>
    </row>
    <row r="6" spans="2:14" ht="22.5" customHeight="1" thickBot="1" x14ac:dyDescent="0.25">
      <c r="B6" s="15" t="s">
        <v>13</v>
      </c>
      <c r="C6" s="1">
        <v>57.198735483870998</v>
      </c>
      <c r="D6" s="2">
        <v>51.1683143902439</v>
      </c>
      <c r="E6" s="5">
        <v>43.663157397107902</v>
      </c>
      <c r="F6" s="3">
        <v>39.720882528735601</v>
      </c>
      <c r="G6" s="3">
        <v>32.651883092324802</v>
      </c>
      <c r="H6" s="4">
        <v>22.740537816092001</v>
      </c>
      <c r="I6" s="4">
        <v>22.6007083426029</v>
      </c>
      <c r="J6" s="5">
        <v>21.534196662958799</v>
      </c>
      <c r="K6" s="4">
        <v>22.844852183907999</v>
      </c>
      <c r="L6" s="3">
        <v>32.5823402669633</v>
      </c>
      <c r="M6" s="6">
        <v>45.989544367816102</v>
      </c>
      <c r="N6" s="7">
        <v>53.331176307007802</v>
      </c>
    </row>
    <row r="7" spans="2:14" ht="22.5" customHeight="1" thickBot="1" x14ac:dyDescent="0.25">
      <c r="B7" s="16" t="s">
        <v>15</v>
      </c>
      <c r="C7" s="8">
        <v>1.8547963181312599</v>
      </c>
      <c r="D7" s="4">
        <v>2.5999564512195099</v>
      </c>
      <c r="E7" s="5">
        <v>3.0664826028921</v>
      </c>
      <c r="F7" s="5">
        <v>2.9435262758620699</v>
      </c>
      <c r="G7" s="5">
        <v>2.7647028364849802</v>
      </c>
      <c r="H7" s="7">
        <v>2.2862356206896601</v>
      </c>
      <c r="I7" s="6">
        <v>2.1643042602892102</v>
      </c>
      <c r="J7" s="4">
        <v>2.01445654060067</v>
      </c>
      <c r="K7" s="4">
        <v>2.00116309195402</v>
      </c>
      <c r="L7" s="4">
        <v>1.9544427586206901</v>
      </c>
      <c r="M7" s="9">
        <v>1.95310344827586</v>
      </c>
      <c r="N7" s="10">
        <v>1.9158112235817599</v>
      </c>
    </row>
    <row r="8" spans="2:14" ht="22.5" customHeight="1" thickBot="1" x14ac:dyDescent="0.25">
      <c r="B8" s="16" t="s">
        <v>16</v>
      </c>
      <c r="C8" s="8">
        <v>7.0814371257484998</v>
      </c>
      <c r="D8" s="4">
        <v>7.9909567496723399</v>
      </c>
      <c r="E8" s="5">
        <v>8.1354838709677395</v>
      </c>
      <c r="F8" s="5">
        <v>8.5344387755102105</v>
      </c>
      <c r="G8" s="5">
        <v>10.476426799007401</v>
      </c>
      <c r="H8" s="5">
        <v>11.928800000000001</v>
      </c>
      <c r="I8" s="10">
        <v>11.0549627791563</v>
      </c>
      <c r="J8" s="9">
        <v>11.0374844333748</v>
      </c>
      <c r="K8" s="11">
        <v>10.7332506203474</v>
      </c>
      <c r="L8" s="6">
        <v>9.4127990430622006</v>
      </c>
      <c r="M8" s="4">
        <v>7.5991358024691404</v>
      </c>
      <c r="N8" s="5">
        <v>7.2019161676646704</v>
      </c>
    </row>
    <row r="9" spans="2:14" ht="22.5" customHeight="1" thickBot="1" x14ac:dyDescent="0.25">
      <c r="B9" s="17" t="s">
        <v>18</v>
      </c>
      <c r="C9" s="12">
        <v>1.26213570634038</v>
      </c>
      <c r="D9" s="6">
        <v>1.32307317073171</v>
      </c>
      <c r="E9" s="7">
        <v>1.56123470522803</v>
      </c>
      <c r="F9" s="7">
        <v>1.0342068965517199</v>
      </c>
      <c r="G9" s="7">
        <v>0.28109010011123498</v>
      </c>
      <c r="H9" s="12">
        <v>3.9574712643678199E-2</v>
      </c>
      <c r="I9" s="4">
        <v>2.3826473859844301E-2</v>
      </c>
      <c r="J9" s="4">
        <v>9.3659621802002196E-3</v>
      </c>
      <c r="K9" s="12">
        <v>1.9804597701149399E-2</v>
      </c>
      <c r="L9" s="6">
        <v>0.22853170189099001</v>
      </c>
      <c r="M9" s="6">
        <v>1.0152413793103501</v>
      </c>
      <c r="N9" s="7">
        <v>1.5439822024471599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048542"/>
  <sheetViews>
    <sheetView zoomScaleNormal="100" workbookViewId="0"/>
  </sheetViews>
  <sheetFormatPr defaultRowHeight="12.75" x14ac:dyDescent="0.2"/>
  <cols>
    <col min="1" max="1" width="5.28515625" style="18" customWidth="1"/>
    <col min="2" max="2" width="19.28515625" style="18" customWidth="1"/>
    <col min="3" max="6" width="9.140625" style="18"/>
    <col min="7" max="7" width="10.140625" style="18" customWidth="1"/>
    <col min="8" max="16384" width="9.140625" style="18"/>
  </cols>
  <sheetData>
    <row r="4" spans="2:14" ht="13.5" thickBot="1" x14ac:dyDescent="0.25"/>
    <row r="5" spans="2:14" ht="21.75" thickBot="1" x14ac:dyDescent="0.25">
      <c r="B5" s="19" t="s">
        <v>26</v>
      </c>
      <c r="C5" s="20" t="s">
        <v>27</v>
      </c>
      <c r="D5" s="20" t="s">
        <v>28</v>
      </c>
      <c r="E5" s="20" t="s">
        <v>29</v>
      </c>
      <c r="F5" s="20" t="s">
        <v>30</v>
      </c>
      <c r="G5" s="20" t="s">
        <v>31</v>
      </c>
      <c r="H5" s="20" t="s">
        <v>32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37</v>
      </c>
      <c r="N5" s="20" t="s">
        <v>38</v>
      </c>
    </row>
    <row r="6" spans="2:14" ht="27.75" thickBot="1" x14ac:dyDescent="0.25">
      <c r="B6" s="21" t="s">
        <v>21</v>
      </c>
      <c r="C6" s="22">
        <f t="shared" ref="C6:N6" si="0">(D1048536-(0.6*((D1048536-10)*(1-(D1048537/100)))))</f>
        <v>5.8460941605507362</v>
      </c>
      <c r="D6" s="22">
        <f t="shared" si="0"/>
        <v>7.9196690650602131</v>
      </c>
      <c r="E6" s="22">
        <f t="shared" si="0"/>
        <v>11.253701037588904</v>
      </c>
      <c r="F6" s="22">
        <f t="shared" si="0"/>
        <v>14.626757829146213</v>
      </c>
      <c r="G6" s="22">
        <f t="shared" si="0"/>
        <v>17.787483243189769</v>
      </c>
      <c r="H6" s="22">
        <f t="shared" si="0"/>
        <v>20.238888307966377</v>
      </c>
      <c r="I6" s="22">
        <f t="shared" si="0"/>
        <v>21.695914856865961</v>
      </c>
      <c r="J6" s="22">
        <f t="shared" si="0"/>
        <v>21.041176581281967</v>
      </c>
      <c r="K6" s="22">
        <f t="shared" si="0"/>
        <v>19.257372238113703</v>
      </c>
      <c r="L6" s="22">
        <f t="shared" si="0"/>
        <v>16.527887912614599</v>
      </c>
      <c r="M6" s="22">
        <f t="shared" si="0"/>
        <v>12.127607829983567</v>
      </c>
      <c r="N6" s="22">
        <f t="shared" si="0"/>
        <v>8.5893080395175314</v>
      </c>
    </row>
    <row r="7" spans="2:14" ht="27.75" thickBot="1" x14ac:dyDescent="0.25">
      <c r="B7" s="21" t="s">
        <v>20</v>
      </c>
      <c r="C7" s="22" t="str">
        <f t="shared" ref="C7:N7" si="1">IF(C6&lt;=-6,"1",IF(AND(C6&gt;-6,C6&lt;0),"2",IF(AND(C6&gt;=0,C6&lt;7),"3",IF(AND(C6&gt;=7,C6&lt;11),"4",IF(AND(C6&gt;=11,C6&lt;15),"5",IF(AND(C6&gt;=15,C6&lt;18),"6",IF(AND(C6&gt;=18,C6&lt;20),"7",IF(AND(C6&gt;=20,C6&lt;23),"9",IF(AND(C6&gt;=23,C6&lt;26),"10",IF(AND(C6&gt;=26,C6&lt;27),"9",IF(AND(C6&gt;=27,C6&lt;29),"8",IF(AND(C6&gt;=29,C6&lt;31),"7",IF(AND(C6&gt;=31,C6&lt;33),"6",IF(AND(C6&gt;=33,C6&lt;35),"5",IF(AND(C6&gt;=35,C6&lt;37),"4",IF(AND(C6&gt;=37,C6&lt;39),"2",IF(AND(C6&gt;=39),"0",)))))))))))))))))</f>
        <v>3</v>
      </c>
      <c r="D7" s="22" t="str">
        <f t="shared" si="1"/>
        <v>4</v>
      </c>
      <c r="E7" s="22" t="str">
        <f t="shared" si="1"/>
        <v>5</v>
      </c>
      <c r="F7" s="22" t="str">
        <f t="shared" si="1"/>
        <v>5</v>
      </c>
      <c r="G7" s="22" t="str">
        <f t="shared" si="1"/>
        <v>6</v>
      </c>
      <c r="H7" s="22" t="str">
        <f t="shared" si="1"/>
        <v>9</v>
      </c>
      <c r="I7" s="22" t="str">
        <f t="shared" si="1"/>
        <v>9</v>
      </c>
      <c r="J7" s="22" t="str">
        <f t="shared" si="1"/>
        <v>9</v>
      </c>
      <c r="K7" s="22" t="str">
        <f t="shared" si="1"/>
        <v>7</v>
      </c>
      <c r="L7" s="22" t="str">
        <f t="shared" si="1"/>
        <v>6</v>
      </c>
      <c r="M7" s="22" t="str">
        <f t="shared" si="1"/>
        <v>5</v>
      </c>
      <c r="N7" s="22" t="str">
        <f t="shared" si="1"/>
        <v>4</v>
      </c>
    </row>
    <row r="8" spans="2:14" ht="27.75" thickBot="1" x14ac:dyDescent="0.25">
      <c r="B8" s="21" t="s">
        <v>19</v>
      </c>
      <c r="C8" s="23" t="str">
        <f t="shared" ref="C8:N8" si="2">IF(D1048541&lt;1,"0",IF(AND(D1048541&gt;=1,D1048541&lt;2),"1",IF(AND(D1048541&gt;=2,D1048541&lt;3),"2",IF(AND(D1048541&gt;=3,D1048541&lt;4),"3",IF(AND(D1048541&gt;=4,D1048541&lt;5),"4",IF(AND(D1048541&gt;=5,D1048541&lt;6),"5",IF(AND(D1048541&gt;=6,D1048541&lt;7),"6",IF(AND(D1048541&gt;=7,D1048541&lt;8),"7",IF(AND(D1048541&gt;=8,D1048541&lt;9),"8",IF(AND(D1048541&gt;=9,D1048541&lt;10),"9",IF(AND(D1048541&gt;=10),"10",)))))))))))</f>
        <v>7</v>
      </c>
      <c r="D8" s="23" t="str">
        <f t="shared" si="2"/>
        <v>7</v>
      </c>
      <c r="E8" s="23" t="str">
        <f t="shared" si="2"/>
        <v>8</v>
      </c>
      <c r="F8" s="23" t="str">
        <f t="shared" si="2"/>
        <v>8</v>
      </c>
      <c r="G8" s="23" t="str">
        <f t="shared" si="2"/>
        <v>10</v>
      </c>
      <c r="H8" s="23" t="str">
        <f t="shared" si="2"/>
        <v>10</v>
      </c>
      <c r="I8" s="23" t="str">
        <f t="shared" si="2"/>
        <v>10</v>
      </c>
      <c r="J8" s="23" t="str">
        <f t="shared" si="2"/>
        <v>10</v>
      </c>
      <c r="K8" s="23" t="str">
        <f t="shared" si="2"/>
        <v>10</v>
      </c>
      <c r="L8" s="23" t="str">
        <f t="shared" si="2"/>
        <v>9</v>
      </c>
      <c r="M8" s="23" t="str">
        <f t="shared" si="2"/>
        <v>7</v>
      </c>
      <c r="N8" s="23" t="str">
        <f t="shared" si="2"/>
        <v>7</v>
      </c>
    </row>
    <row r="9" spans="2:14" ht="27.75" thickBot="1" x14ac:dyDescent="0.25">
      <c r="B9" s="21" t="s">
        <v>23</v>
      </c>
      <c r="C9" s="23" t="str">
        <f t="shared" ref="C9:N9" si="3">IF(D1048540&lt;10,"10",IF(AND(D1048540&gt;=10,D1048540&lt;20),"9",IF(AND(D1048540&gt;=20,D1048540&lt;30),"8",IF(AND(D1048540&gt;=30,D1048540&lt;40),"6",IF(AND(D1048540&gt;=40,D1048540&lt;50),"3",IF(AND(D1048540&gt;=50,D1048540&lt;70),"0",IF(AND(D1048540&gt;=70),"-10",)))))))</f>
        <v>10</v>
      </c>
      <c r="D9" s="23" t="str">
        <f t="shared" si="3"/>
        <v>10</v>
      </c>
      <c r="E9" s="23" t="str">
        <f t="shared" si="3"/>
        <v>10</v>
      </c>
      <c r="F9" s="23" t="str">
        <f t="shared" si="3"/>
        <v>10</v>
      </c>
      <c r="G9" s="23" t="str">
        <f t="shared" si="3"/>
        <v>10</v>
      </c>
      <c r="H9" s="23" t="str">
        <f t="shared" si="3"/>
        <v>10</v>
      </c>
      <c r="I9" s="23" t="str">
        <f t="shared" si="3"/>
        <v>10</v>
      </c>
      <c r="J9" s="23" t="str">
        <f t="shared" si="3"/>
        <v>10</v>
      </c>
      <c r="K9" s="23" t="str">
        <f t="shared" si="3"/>
        <v>10</v>
      </c>
      <c r="L9" s="23" t="str">
        <f t="shared" si="3"/>
        <v>10</v>
      </c>
      <c r="M9" s="23" t="str">
        <f t="shared" si="3"/>
        <v>10</v>
      </c>
      <c r="N9" s="23" t="str">
        <f t="shared" si="3"/>
        <v>10</v>
      </c>
    </row>
    <row r="10" spans="2:14" ht="27.75" thickBot="1" x14ac:dyDescent="0.25">
      <c r="B10" s="21" t="s">
        <v>24</v>
      </c>
      <c r="C10" s="23" t="str">
        <f t="shared" ref="C10:N10" si="4">IF(D1048542&lt;0,"10",IF(AND(D1048542&gt;=0,D1048542&lt;3),"9",IF(AND(D1048542&gt;=3,D1048542&lt;6),"8",IF(AND(D1048542&gt;=6,D1048542&lt;9),"5",IF(AND(D1048542&gt;=9,D1048542&lt;12),"2",IF(AND(D1048542&gt;=12,D1048542&lt;25),"0",IF(AND(D1048542&gt;=25),"-1",)))))))</f>
        <v>9</v>
      </c>
      <c r="D10" s="23" t="str">
        <f t="shared" si="4"/>
        <v>9</v>
      </c>
      <c r="E10" s="23" t="str">
        <f t="shared" si="4"/>
        <v>9</v>
      </c>
      <c r="F10" s="23" t="str">
        <f t="shared" si="4"/>
        <v>9</v>
      </c>
      <c r="G10" s="23" t="str">
        <f t="shared" si="4"/>
        <v>9</v>
      </c>
      <c r="H10" s="23" t="str">
        <f t="shared" si="4"/>
        <v>9</v>
      </c>
      <c r="I10" s="23" t="str">
        <f t="shared" si="4"/>
        <v>9</v>
      </c>
      <c r="J10" s="23" t="str">
        <f t="shared" si="4"/>
        <v>9</v>
      </c>
      <c r="K10" s="23" t="str">
        <f t="shared" si="4"/>
        <v>9</v>
      </c>
      <c r="L10" s="23" t="str">
        <f t="shared" si="4"/>
        <v>9</v>
      </c>
      <c r="M10" s="23" t="str">
        <f t="shared" si="4"/>
        <v>9</v>
      </c>
      <c r="N10" s="23" t="str">
        <f t="shared" si="4"/>
        <v>9</v>
      </c>
    </row>
    <row r="11" spans="2:14" ht="27.75" thickBot="1" x14ac:dyDescent="0.25">
      <c r="B11" s="21" t="s">
        <v>25</v>
      </c>
      <c r="C11" s="23">
        <f t="shared" ref="C11:N11" si="5">4*(C7)+2*(C8)+(3*(C10)+C9)</f>
        <v>63</v>
      </c>
      <c r="D11" s="23">
        <f t="shared" si="5"/>
        <v>67</v>
      </c>
      <c r="E11" s="23">
        <f t="shared" si="5"/>
        <v>73</v>
      </c>
      <c r="F11" s="23">
        <f t="shared" si="5"/>
        <v>73</v>
      </c>
      <c r="G11" s="23">
        <f t="shared" si="5"/>
        <v>81</v>
      </c>
      <c r="H11" s="23">
        <f t="shared" si="5"/>
        <v>93</v>
      </c>
      <c r="I11" s="23">
        <f t="shared" si="5"/>
        <v>93</v>
      </c>
      <c r="J11" s="23">
        <f t="shared" si="5"/>
        <v>93</v>
      </c>
      <c r="K11" s="23">
        <f t="shared" si="5"/>
        <v>85</v>
      </c>
      <c r="L11" s="23">
        <f t="shared" si="5"/>
        <v>79</v>
      </c>
      <c r="M11" s="23">
        <f t="shared" si="5"/>
        <v>71</v>
      </c>
      <c r="N11" s="23">
        <f t="shared" si="5"/>
        <v>67</v>
      </c>
    </row>
    <row r="12" spans="2:14" ht="21.75" thickBot="1" x14ac:dyDescent="0.25">
      <c r="B12" s="21" t="s">
        <v>22</v>
      </c>
      <c r="C12" s="24" t="str">
        <f>IF(C11&lt;10,"خطرناک",IF(AND(C11&gt;=10,C11&lt;20),"غیر قابل قبول",IF(AND(C11&gt;20,C11&lt;=30),"غیر قابل قبول",IF(AND(C11&gt;30,C11&lt;=40),"غیر قابل قبول",IF(AND(C11&gt;40,C11&lt;=50),"ناچیز-حاشیه ایی",IF(AND(C11&gt;50,C11&lt;=60),"قابل قبول",IF(AND(C11&gt;60,C11&lt;=70),"خوب",IF(AND(C11&gt;70,C11&lt;=80),"خیلی خوب",IF(AND(C11&gt;80,C11&lt;=90),"عالی",IF(AND(C11&gt;90),"ایده آل",))))))))))</f>
        <v>خوب</v>
      </c>
      <c r="D12" s="24" t="str">
        <f t="shared" ref="D12:N12" si="6">IF(D11&lt;10,"خطرناک",IF(AND(D11&gt;=10,D11&lt;20),"غیر قابل قبول",IF(AND(D11&gt;20,D11&lt;=30),"غیر قابل قبول",IF(AND(D11&gt;30,D11&lt;=40),"غیر قابل قبول",IF(AND(D11&gt;40,D11&lt;=50),"ناچیز-حاشیه ایی",IF(AND(D11&gt;50,D11&lt;=60),"قابل قبول",IF(AND(D11&gt;60,D11&lt;=70),"خوب",IF(AND(D11&gt;70,D11&lt;=80),"خیلی خوب",IF(AND(D11&gt;80,D11&lt;=90),"عالی",IF(AND(D11&gt;90),"ایده آل",))))))))))</f>
        <v>خوب</v>
      </c>
      <c r="E12" s="24" t="str">
        <f t="shared" si="6"/>
        <v>خیلی خوب</v>
      </c>
      <c r="F12" s="24" t="str">
        <f t="shared" si="6"/>
        <v>خیلی خوب</v>
      </c>
      <c r="G12" s="24" t="str">
        <f t="shared" si="6"/>
        <v>عالی</v>
      </c>
      <c r="H12" s="24" t="str">
        <f t="shared" si="6"/>
        <v>ایده آل</v>
      </c>
      <c r="I12" s="24" t="str">
        <f t="shared" si="6"/>
        <v>ایده آل</v>
      </c>
      <c r="J12" s="24" t="str">
        <f t="shared" si="6"/>
        <v>ایده آل</v>
      </c>
      <c r="K12" s="24" t="str">
        <f t="shared" si="6"/>
        <v>عالی</v>
      </c>
      <c r="L12" s="24" t="str">
        <f t="shared" si="6"/>
        <v>خیلی خوب</v>
      </c>
      <c r="M12" s="24" t="str">
        <f t="shared" si="6"/>
        <v>خیلی خوب</v>
      </c>
      <c r="N12" s="24" t="str">
        <f t="shared" si="6"/>
        <v>خوب</v>
      </c>
    </row>
    <row r="1048535" spans="3:15" x14ac:dyDescent="0.2">
      <c r="C1048535" s="25"/>
      <c r="D1048535" s="25" t="s">
        <v>9</v>
      </c>
      <c r="E1048535" s="25" t="s">
        <v>8</v>
      </c>
      <c r="F1048535" s="25" t="s">
        <v>7</v>
      </c>
      <c r="G1048535" s="25" t="s">
        <v>6</v>
      </c>
      <c r="H1048535" s="25" t="s">
        <v>0</v>
      </c>
      <c r="I1048535" s="25" t="s">
        <v>10</v>
      </c>
      <c r="J1048535" s="25" t="s">
        <v>11</v>
      </c>
      <c r="K1048535" s="25" t="s">
        <v>5</v>
      </c>
      <c r="L1048535" s="25" t="s">
        <v>4</v>
      </c>
      <c r="M1048535" s="25" t="s">
        <v>3</v>
      </c>
      <c r="N1048535" s="25" t="s">
        <v>2</v>
      </c>
      <c r="O1048535" s="25" t="s">
        <v>1</v>
      </c>
    </row>
    <row r="1048536" spans="3:15" x14ac:dyDescent="0.2">
      <c r="C1048536" s="25" t="s">
        <v>12</v>
      </c>
      <c r="D1048536" s="25">
        <f>'داده ورودی'!C5</f>
        <v>4.4107262569832502</v>
      </c>
      <c r="E1048536" s="25">
        <f>'داده ورودی'!D5</f>
        <v>7.0575645756457597</v>
      </c>
      <c r="F1048536" s="25">
        <f>'داده ورودی'!E5</f>
        <v>11.893868450390199</v>
      </c>
      <c r="G1048536" s="25">
        <f>'داده ورودی'!F5</f>
        <v>17.248275862068901</v>
      </c>
      <c r="H1048536" s="25">
        <f>'داده ورودی'!G5</f>
        <v>23.068191964285699</v>
      </c>
      <c r="I1048536" s="25">
        <f>'داده ورودی'!H5</f>
        <v>29.086620530565199</v>
      </c>
      <c r="J1048536" s="25">
        <f>'داده ورودی'!I5</f>
        <v>31.836859688196</v>
      </c>
      <c r="K1048536" s="25">
        <f>'داده ورودی'!J5</f>
        <v>30.863697104677101</v>
      </c>
      <c r="L1048536" s="25">
        <f>'داده ورودی'!K5</f>
        <v>27.236836027713601</v>
      </c>
      <c r="M1048536" s="25">
        <f>'داده ورودی'!L5</f>
        <v>20.9621380846325</v>
      </c>
      <c r="N1048536" s="25">
        <f>'داده ورودی'!M5</f>
        <v>13.1476409666283</v>
      </c>
      <c r="O1048536" s="25">
        <f>'داده ورودی'!N5</f>
        <v>8.0406703910614592</v>
      </c>
    </row>
    <row r="1048537" spans="3:15" x14ac:dyDescent="0.2">
      <c r="C1048537" s="25" t="s">
        <v>13</v>
      </c>
      <c r="D1048537" s="25">
        <f>'داده ورودی'!C6</f>
        <v>57.198735483870998</v>
      </c>
      <c r="E1048537" s="25">
        <f>'داده ورودی'!D6</f>
        <v>51.1683143902439</v>
      </c>
      <c r="F1048537" s="25">
        <f>'داده ورودی'!E6</f>
        <v>43.663157397107902</v>
      </c>
      <c r="G1048537" s="25">
        <f>'داده ورودی'!F6</f>
        <v>39.720882528735601</v>
      </c>
      <c r="H1048537" s="25">
        <f>'داده ورودی'!G6</f>
        <v>32.651883092324802</v>
      </c>
      <c r="I1048537" s="25">
        <f>'داده ورودی'!H6</f>
        <v>22.740537816092001</v>
      </c>
      <c r="J1048537" s="25">
        <f>'داده ورودی'!I6</f>
        <v>22.6007083426029</v>
      </c>
      <c r="K1048537" s="25">
        <f>'داده ورودی'!J6</f>
        <v>21.534196662958799</v>
      </c>
      <c r="L1048537" s="25">
        <f>'داده ورودی'!K6</f>
        <v>22.844852183907999</v>
      </c>
      <c r="M1048537" s="25">
        <f>'داده ورودی'!L6</f>
        <v>32.5823402669633</v>
      </c>
      <c r="N1048537" s="25">
        <f>'داده ورودی'!M6</f>
        <v>45.989544367816102</v>
      </c>
      <c r="O1048537" s="25">
        <f>'داده ورودی'!N6</f>
        <v>53.331176307007802</v>
      </c>
    </row>
    <row r="1048538" spans="3:15" x14ac:dyDescent="0.2">
      <c r="C1048538" s="25" t="s">
        <v>14</v>
      </c>
      <c r="D1048538" s="25" t="e">
        <f>'داده ورودی'!#REF!</f>
        <v>#REF!</v>
      </c>
      <c r="E1048538" s="25" t="e">
        <f>'داده ورودی'!#REF!</f>
        <v>#REF!</v>
      </c>
      <c r="F1048538" s="25" t="e">
        <f>'داده ورودی'!#REF!</f>
        <v>#REF!</v>
      </c>
      <c r="G1048538" s="25" t="e">
        <f>'داده ورودی'!#REF!</f>
        <v>#REF!</v>
      </c>
      <c r="H1048538" s="25" t="e">
        <f>'داده ورودی'!#REF!</f>
        <v>#REF!</v>
      </c>
      <c r="I1048538" s="25" t="e">
        <f>'داده ورودی'!#REF!</f>
        <v>#REF!</v>
      </c>
      <c r="J1048538" s="25" t="e">
        <f>'داده ورودی'!#REF!</f>
        <v>#REF!</v>
      </c>
      <c r="K1048538" s="25" t="e">
        <f>'داده ورودی'!#REF!</f>
        <v>#REF!</v>
      </c>
      <c r="L1048538" s="25" t="e">
        <f>'داده ورودی'!#REF!</f>
        <v>#REF!</v>
      </c>
      <c r="M1048538" s="25" t="e">
        <f>'داده ورودی'!#REF!</f>
        <v>#REF!</v>
      </c>
      <c r="N1048538" s="25" t="e">
        <f>'داده ورودی'!#REF!</f>
        <v>#REF!</v>
      </c>
      <c r="O1048538" s="25" t="e">
        <f>'داده ورودی'!#REF!</f>
        <v>#REF!</v>
      </c>
    </row>
    <row r="1048539" spans="3:15" x14ac:dyDescent="0.2">
      <c r="C1048539" s="25" t="s">
        <v>15</v>
      </c>
      <c r="D1048539" s="25">
        <f>'داده ورودی'!C7</f>
        <v>1.8547963181312599</v>
      </c>
      <c r="E1048539" s="25">
        <f>'داده ورودی'!D7</f>
        <v>2.5999564512195099</v>
      </c>
      <c r="F1048539" s="25">
        <f>'داده ورودی'!E7</f>
        <v>3.0664826028921</v>
      </c>
      <c r="G1048539" s="25">
        <f>'داده ورودی'!F7</f>
        <v>2.9435262758620699</v>
      </c>
      <c r="H1048539" s="25">
        <f>'داده ورودی'!G7</f>
        <v>2.7647028364849802</v>
      </c>
      <c r="I1048539" s="25">
        <f>'داده ورودی'!H7</f>
        <v>2.2862356206896601</v>
      </c>
      <c r="J1048539" s="25">
        <f>'داده ورودی'!I7</f>
        <v>2.1643042602892102</v>
      </c>
      <c r="K1048539" s="25">
        <f>'داده ورودی'!J7</f>
        <v>2.01445654060067</v>
      </c>
      <c r="L1048539" s="25">
        <f>'داده ورودی'!K7</f>
        <v>2.00116309195402</v>
      </c>
      <c r="M1048539" s="25">
        <f>'داده ورودی'!L7</f>
        <v>1.9544427586206901</v>
      </c>
      <c r="N1048539" s="25">
        <f>'داده ورودی'!M7</f>
        <v>1.95310344827586</v>
      </c>
      <c r="O1048539" s="25">
        <f>'داده ورودی'!N7</f>
        <v>1.9158112235817599</v>
      </c>
    </row>
    <row r="1048540" spans="3:15" x14ac:dyDescent="0.2">
      <c r="C1048540" s="25" t="s">
        <v>17</v>
      </c>
      <c r="D1048540" s="25">
        <f>D1048539*0.5411*3.6</f>
        <v>3.6130690358669693</v>
      </c>
      <c r="E1048540" s="25">
        <f t="shared" ref="E1048540:O1048540" si="7">E1048539*0.5411*3.6</f>
        <v>5.0646111687175566</v>
      </c>
      <c r="F1048540" s="25">
        <f t="shared" si="7"/>
        <v>5.9733854511296949</v>
      </c>
      <c r="G1048540" s="25">
        <f t="shared" si="7"/>
        <v>5.7338714443282779</v>
      </c>
      <c r="H1048540" s="25">
        <f t="shared" si="7"/>
        <v>5.3855305373592826</v>
      </c>
      <c r="I1048540" s="25">
        <f t="shared" si="7"/>
        <v>4.4534955396786309</v>
      </c>
      <c r="J1048540" s="25">
        <f t="shared" si="7"/>
        <v>4.2159781268729697</v>
      </c>
      <c r="K1048540" s="25">
        <f t="shared" si="7"/>
        <v>3.9240807628284813</v>
      </c>
      <c r="L1048540" s="25">
        <f t="shared" si="7"/>
        <v>3.8981856566027533</v>
      </c>
      <c r="M1048540" s="25">
        <f t="shared" si="7"/>
        <v>3.8071763160827601</v>
      </c>
      <c r="N1048540" s="25">
        <f t="shared" si="7"/>
        <v>3.8045673931034445</v>
      </c>
      <c r="O1048540" s="25">
        <f t="shared" si="7"/>
        <v>3.7319236310883253</v>
      </c>
    </row>
    <row r="1048541" spans="3:15" x14ac:dyDescent="0.2">
      <c r="C1048541" s="25" t="s">
        <v>16</v>
      </c>
      <c r="D1048541" s="25">
        <f>'داده ورودی'!C8</f>
        <v>7.0814371257484998</v>
      </c>
      <c r="E1048541" s="25">
        <f>'داده ورودی'!D8</f>
        <v>7.9909567496723399</v>
      </c>
      <c r="F1048541" s="25">
        <f>'داده ورودی'!E8</f>
        <v>8.1354838709677395</v>
      </c>
      <c r="G1048541" s="25">
        <f>'داده ورودی'!F8</f>
        <v>8.5344387755102105</v>
      </c>
      <c r="H1048541" s="25">
        <f>'داده ورودی'!G8</f>
        <v>10.476426799007401</v>
      </c>
      <c r="I1048541" s="25">
        <f>'داده ورودی'!H8</f>
        <v>11.928800000000001</v>
      </c>
      <c r="J1048541" s="25">
        <f>'داده ورودی'!I8</f>
        <v>11.0549627791563</v>
      </c>
      <c r="K1048541" s="25">
        <f>'داده ورودی'!J8</f>
        <v>11.0374844333748</v>
      </c>
      <c r="L1048541" s="25">
        <f>'داده ورودی'!K8</f>
        <v>10.7332506203474</v>
      </c>
      <c r="M1048541" s="25">
        <f>'داده ورودی'!L8</f>
        <v>9.4127990430622006</v>
      </c>
      <c r="N1048541" s="25">
        <f>'داده ورودی'!M8</f>
        <v>7.5991358024691404</v>
      </c>
      <c r="O1048541" s="25">
        <f>'داده ورودی'!N8</f>
        <v>7.2019161676646704</v>
      </c>
    </row>
    <row r="1048542" spans="3:15" x14ac:dyDescent="0.2">
      <c r="C1048542" s="25" t="s">
        <v>18</v>
      </c>
      <c r="D1048542" s="25">
        <f>'داده ورودی'!C9</f>
        <v>1.26213570634038</v>
      </c>
      <c r="E1048542" s="25">
        <f>'داده ورودی'!D9</f>
        <v>1.32307317073171</v>
      </c>
      <c r="F1048542" s="25">
        <f>'داده ورودی'!E9</f>
        <v>1.56123470522803</v>
      </c>
      <c r="G1048542" s="25">
        <f>'داده ورودی'!F9</f>
        <v>1.0342068965517199</v>
      </c>
      <c r="H1048542" s="25">
        <f>'داده ورودی'!G9</f>
        <v>0.28109010011123498</v>
      </c>
      <c r="I1048542" s="25">
        <f>'داده ورودی'!H9</f>
        <v>3.9574712643678199E-2</v>
      </c>
      <c r="J1048542" s="25">
        <f>'داده ورودی'!I9</f>
        <v>2.3826473859844301E-2</v>
      </c>
      <c r="K1048542" s="25">
        <f>'داده ورودی'!J9</f>
        <v>9.3659621802002196E-3</v>
      </c>
      <c r="L1048542" s="25">
        <f>'داده ورودی'!K9</f>
        <v>1.9804597701149399E-2</v>
      </c>
      <c r="M1048542" s="25">
        <f>'داده ورودی'!L9</f>
        <v>0.22853170189099001</v>
      </c>
      <c r="N1048542" s="25">
        <f>'داده ورودی'!M9</f>
        <v>1.0152413793103501</v>
      </c>
      <c r="O1048542" s="25">
        <f>'داده ورودی'!N9</f>
        <v>1.5439822024471599</v>
      </c>
    </row>
  </sheetData>
  <sheetProtection algorithmName="SHA-512" hashValue="b1pmbx7Nrcm76e1qPMwXPiktKUikD4/fHyM88cVqg+1Hq93xZNpbKgsov8ls3lw8ZXthiu/Qj4oqvHcyhoY8IQ==" saltValue="QEr5NGQxhMGcoWmE9uHRnw==" spinCount="100000" sheet="1" objects="1" scenarios="1"/>
  <pageMargins left="0.7" right="0.7" top="0.75" bottom="0.75" header="0.3" footer="0.3"/>
  <pageSetup orientation="portrait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داده ورودی</vt:lpstr>
      <vt:lpstr>HCI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ali;ali reza karbalaee</dc:creator>
  <cp:lastModifiedBy>ali</cp:lastModifiedBy>
  <dcterms:created xsi:type="dcterms:W3CDTF">2011-09-28T11:07:20Z</dcterms:created>
  <dcterms:modified xsi:type="dcterms:W3CDTF">2017-07-28T11:23:09Z</dcterms:modified>
</cp:coreProperties>
</file>